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<sst xmlns="http://schemas.openxmlformats.org/spreadsheetml/2006/main" count="34" uniqueCount="22">
  <si>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ЧАСТОТА</t>
  </si>
  <si>
    <t>ЕМКОСТЬ</t>
  </si>
  <si>
    <t>СОПРОТИВЛЕНИЕ</t>
  </si>
  <si>
    <t>Гц</t>
  </si>
  <si>
    <t>мкФ</t>
  </si>
  <si>
    <t>Ом</t>
  </si>
  <si>
    <t>кОм</t>
  </si>
  <si>
    <t>ШАГ</t>
  </si>
  <si>
    <t>СОПР.</t>
  </si>
  <si>
    <t>нФ</t>
  </si>
  <si>
    <t>П =</t>
  </si>
  <si>
    <r>
      <t xml:space="preserve">ТОК, </t>
    </r>
    <r>
      <rPr>
        <b/>
        <i/>
        <sz val="8"/>
        <color indexed="10"/>
        <rFont val="Arial"/>
        <family val="2"/>
      </rPr>
      <t>А</t>
    </r>
  </si>
  <si>
    <r>
      <t xml:space="preserve">ЧАСТОТА, </t>
    </r>
    <r>
      <rPr>
        <b/>
        <i/>
        <sz val="8"/>
        <color indexed="10"/>
        <rFont val="Arial"/>
        <family val="2"/>
      </rPr>
      <t>Гц</t>
    </r>
  </si>
  <si>
    <r>
      <t xml:space="preserve">ЕМКОСТЬ, </t>
    </r>
    <r>
      <rPr>
        <b/>
        <i/>
        <sz val="8"/>
        <color indexed="57"/>
        <rFont val="Arial"/>
        <family val="2"/>
      </rPr>
      <t>мкФ</t>
    </r>
  </si>
  <si>
    <r>
      <rPr>
        <b/>
        <sz val="14"/>
        <color indexed="10"/>
        <rFont val="Arial"/>
        <family val="2"/>
      </rPr>
      <t>ТОК,</t>
    </r>
    <r>
      <rPr>
        <b/>
        <i/>
        <sz val="14"/>
        <color indexed="10"/>
        <rFont val="Arial"/>
        <family val="2"/>
      </rPr>
      <t xml:space="preserve"> А</t>
    </r>
  </si>
  <si>
    <r>
      <t xml:space="preserve">НАПРЯЖЕНИЕ,     </t>
    </r>
    <r>
      <rPr>
        <b/>
        <i/>
        <sz val="8"/>
        <color indexed="10"/>
        <rFont val="Arial"/>
        <family val="2"/>
      </rPr>
      <t>В</t>
    </r>
  </si>
  <si>
    <t xml:space="preserve"> 1 / 2ПfC</t>
  </si>
  <si>
    <t xml:space="preserve"> 1 / 2ПfR</t>
  </si>
  <si>
    <r>
      <t xml:space="preserve">НАПРЯЖЕНИЕ,      </t>
    </r>
    <r>
      <rPr>
        <i/>
        <sz val="9"/>
        <color indexed="8"/>
        <rFont val="Arial Narrow"/>
        <family val="2"/>
      </rPr>
      <t>В</t>
    </r>
  </si>
  <si>
    <t>ПОДСТАВЬТЕ ЗНАЧЕНИЯ В СВЕТЛЫЕ ПОЛЯ</t>
  </si>
  <si>
    <r>
      <t xml:space="preserve">Легкая автоматическая форма </t>
    </r>
    <r>
      <rPr>
        <b/>
        <sz val="20"/>
        <color indexed="56"/>
        <rFont val="Arial"/>
        <family val="2"/>
      </rPr>
      <t>РАССЧЕТА СОПРОТИВЛЕНИЯ-ЕМКОСТИ КОНДЕНСАТОРА</t>
    </r>
    <r>
      <rPr>
        <sz val="20"/>
        <color indexed="56"/>
        <rFont val="Arial"/>
        <family val="2"/>
      </rPr>
      <t xml:space="preserve"> по напряжению, току, сопротивлению, частоте.</t>
    </r>
  </si>
  <si>
    <t>ГАЛЕРЕЯ МЫСЛИ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</si>
</sst>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</numFmts>
  <fonts count="96">
    <font>
      <sz val="8"/>
      <color theme="1"/>
      <name val="Arial"/>
      <family val="2"/>
    </font>
    <font>
      <sz val="8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7"/>
      <name val="Arial"/>
      <family val="2"/>
    </font>
    <font>
      <b/>
      <sz val="14"/>
      <color indexed="10"/>
      <name val="Arial"/>
      <family val="2"/>
    </font>
    <font>
      <i/>
      <sz val="9"/>
      <color indexed="8"/>
      <name val="Arial Narrow"/>
      <family val="2"/>
    </font>
    <font>
      <b/>
      <sz val="20"/>
      <color indexed="56"/>
      <name val="Arial"/>
      <family val="2"/>
    </font>
    <font>
      <sz val="20"/>
      <color indexed="56"/>
      <name val="Arial"/>
      <family val="2"/>
    </font>
    <font>
      <sz val="8"/>
      <color indexed="42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42"/>
      <name val="Arial"/>
      <family val="2"/>
    </font>
    <font>
      <b/>
      <sz val="18"/>
      <color indexed="62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24"/>
      <color indexed="60"/>
      <name val="Arial Narrow"/>
      <family val="2"/>
    </font>
    <font>
      <sz val="12"/>
      <color indexed="8"/>
      <name val="Arial"/>
      <family val="2"/>
    </font>
    <font>
      <b/>
      <i/>
      <sz val="14"/>
      <color indexed="57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2"/>
      <color indexed="17"/>
      <name val="Arial Narrow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i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6"/>
      <color indexed="60"/>
      <name val="Arial"/>
      <family val="2"/>
    </font>
    <font>
      <i/>
      <sz val="14"/>
      <color indexed="10"/>
      <name val="Arial"/>
      <family val="2"/>
    </font>
    <font>
      <sz val="14"/>
      <color indexed="8"/>
      <name val="Arial"/>
      <family val="2"/>
    </font>
    <font>
      <i/>
      <sz val="12"/>
      <color indexed="23"/>
      <name val="Arial"/>
      <family val="2"/>
    </font>
    <font>
      <b/>
      <sz val="14"/>
      <color indexed="10"/>
      <name val="Arial Narrow"/>
      <family val="2"/>
    </font>
    <font>
      <b/>
      <sz val="14"/>
      <color indexed="56"/>
      <name val="Arial Narrow"/>
      <family val="2"/>
    </font>
    <font>
      <b/>
      <i/>
      <sz val="14"/>
      <color indexed="56"/>
      <name val="Arial"/>
      <family val="2"/>
    </font>
    <font>
      <sz val="9"/>
      <color indexed="8"/>
      <name val="Arial Narrow"/>
      <family val="2"/>
    </font>
    <font>
      <b/>
      <sz val="14"/>
      <color indexed="60"/>
      <name val="Arial"/>
      <family val="2"/>
    </font>
    <font>
      <b/>
      <sz val="14"/>
      <color indexed="57"/>
      <name val="Arial Narrow"/>
      <family val="2"/>
    </font>
    <font>
      <i/>
      <sz val="7"/>
      <color indexed="8"/>
      <name val="Arial Narrow"/>
      <family val="2"/>
    </font>
    <font>
      <u val="single"/>
      <sz val="8"/>
      <color indexed="12"/>
      <name val="Arial"/>
      <family val="2"/>
    </font>
    <font>
      <u val="single"/>
      <sz val="26"/>
      <color indexed="12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8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i/>
      <sz val="24"/>
      <color rgb="FFC00000"/>
      <name val="Arial Narrow"/>
      <family val="2"/>
    </font>
    <font>
      <sz val="12"/>
      <color theme="1"/>
      <name val="Arial"/>
      <family val="2"/>
    </font>
    <font>
      <b/>
      <i/>
      <sz val="14"/>
      <color theme="0" tint="-0.7499799728393555"/>
      <name val="Arial"/>
      <family val="2"/>
    </font>
    <font>
      <b/>
      <sz val="8"/>
      <color rgb="FFFF0000"/>
      <name val="Arial"/>
      <family val="2"/>
    </font>
    <font>
      <b/>
      <sz val="8"/>
      <color theme="6" tint="-0.4999699890613556"/>
      <name val="Arial"/>
      <family val="2"/>
    </font>
    <font>
      <sz val="12"/>
      <color rgb="FF008000"/>
      <name val="Arial Narrow"/>
      <family val="2"/>
    </font>
    <font>
      <b/>
      <sz val="12"/>
      <color theme="1"/>
      <name val="Arial"/>
      <family val="2"/>
    </font>
    <font>
      <sz val="12"/>
      <color rgb="FF008000"/>
      <name val="Arial"/>
      <family val="2"/>
    </font>
    <font>
      <sz val="12"/>
      <color rgb="FF00B050"/>
      <name val="Arial"/>
      <family val="2"/>
    </font>
    <font>
      <b/>
      <i/>
      <sz val="14"/>
      <color rgb="FF00B050"/>
      <name val="Arial"/>
      <family val="2"/>
    </font>
    <font>
      <b/>
      <sz val="12"/>
      <color rgb="FF00B050"/>
      <name val="Arial"/>
      <family val="2"/>
    </font>
    <font>
      <b/>
      <i/>
      <sz val="14"/>
      <color rgb="FF008000"/>
      <name val="Arial"/>
      <family val="2"/>
    </font>
    <font>
      <b/>
      <sz val="12"/>
      <color rgb="FF008000"/>
      <name val="Arial"/>
      <family val="2"/>
    </font>
    <font>
      <b/>
      <sz val="12"/>
      <color theme="5" tint="-0.24997000396251678"/>
      <name val="Arial"/>
      <family val="2"/>
    </font>
    <font>
      <sz val="12"/>
      <color theme="5" tint="-0.24997000396251678"/>
      <name val="Arial"/>
      <family val="2"/>
    </font>
    <font>
      <i/>
      <sz val="16"/>
      <color rgb="FFC00000"/>
      <name val="Arial"/>
      <family val="2"/>
    </font>
    <font>
      <i/>
      <sz val="14"/>
      <color theme="5" tint="-0.24997000396251678"/>
      <name val="Arial"/>
      <family val="2"/>
    </font>
    <font>
      <b/>
      <i/>
      <sz val="14"/>
      <color theme="5" tint="-0.24997000396251678"/>
      <name val="Arial"/>
      <family val="2"/>
    </font>
    <font>
      <sz val="14"/>
      <color theme="1"/>
      <name val="Arial"/>
      <family val="2"/>
    </font>
    <font>
      <i/>
      <sz val="12"/>
      <color rgb="FF808080"/>
      <name val="Arial"/>
      <family val="2"/>
    </font>
    <font>
      <b/>
      <sz val="14"/>
      <color theme="5" tint="-0.24997000396251678"/>
      <name val="Arial Narrow"/>
      <family val="2"/>
    </font>
    <font>
      <b/>
      <sz val="14"/>
      <color rgb="FF002060"/>
      <name val="Arial Narrow"/>
      <family val="2"/>
    </font>
    <font>
      <b/>
      <i/>
      <sz val="14"/>
      <color rgb="FF002060"/>
      <name val="Arial"/>
      <family val="2"/>
    </font>
    <font>
      <sz val="9"/>
      <color theme="1"/>
      <name val="Arial Narrow"/>
      <family val="2"/>
    </font>
    <font>
      <b/>
      <sz val="14"/>
      <color rgb="FFC00000"/>
      <name val="Arial"/>
      <family val="2"/>
    </font>
    <font>
      <i/>
      <sz val="7"/>
      <color theme="1"/>
      <name val="Arial Narrow"/>
      <family val="2"/>
    </font>
    <font>
      <sz val="20"/>
      <color rgb="FF002060"/>
      <name val="Arial"/>
      <family val="2"/>
    </font>
    <font>
      <b/>
      <sz val="14"/>
      <color theme="0" tint="-0.7499799728393555"/>
      <name val="Arial Narrow"/>
      <family val="2"/>
    </font>
    <font>
      <u val="single"/>
      <sz val="2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theme="0" tint="-0.24993999302387238"/>
      </right>
      <top style="thin"/>
      <bottom style="thin"/>
    </border>
    <border>
      <left style="medium"/>
      <right style="thin">
        <color theme="0" tint="-0.24993999302387238"/>
      </right>
      <top style="thin"/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theme="0" tint="-0.24993999302387238"/>
      </right>
      <top>
        <color indexed="63"/>
      </top>
      <bottom style="thin"/>
    </border>
    <border>
      <left style="medium"/>
      <right style="thin">
        <color theme="0" tint="-0.2499399930238723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/>
      <top style="medium"/>
      <bottom style="medium"/>
    </border>
    <border>
      <left style="thin">
        <color theme="0" tint="-0.24993999302387238"/>
      </left>
      <right style="medium"/>
      <top>
        <color indexed="63"/>
      </top>
      <bottom style="thin"/>
    </border>
    <border>
      <left style="thin">
        <color theme="0" tint="-0.24993999302387238"/>
      </left>
      <right style="medium"/>
      <top style="thin"/>
      <bottom style="thin"/>
    </border>
    <border>
      <left style="thin">
        <color theme="0" tint="-0.2499399930238723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 style="thin">
        <color rgb="FFB2B2B2"/>
      </right>
      <top style="medium"/>
      <bottom>
        <color indexed="63"/>
      </bottom>
    </border>
    <border>
      <left style="thin">
        <color rgb="FFB2B2B2"/>
      </left>
      <right style="medium"/>
      <top style="medium"/>
      <bottom>
        <color indexed="63"/>
      </bottom>
    </border>
    <border>
      <left style="medium"/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medium"/>
      <top>
        <color indexed="63"/>
      </top>
      <bottom style="medium"/>
    </border>
    <border>
      <left style="thin">
        <color rgb="FFB2B2B2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B2B2B2"/>
      </bottom>
    </border>
    <border>
      <left style="medium"/>
      <right style="medium"/>
      <top style="thin">
        <color rgb="FFB2B2B2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vertical="center"/>
    </xf>
    <xf numFmtId="165" fontId="68" fillId="4" borderId="10" xfId="0" applyNumberFormat="1" applyFont="1" applyFill="1" applyBorder="1" applyAlignment="1">
      <alignment horizontal="center" vertical="center"/>
    </xf>
    <xf numFmtId="165" fontId="68" fillId="4" borderId="11" xfId="0" applyNumberFormat="1" applyFont="1" applyFill="1" applyBorder="1" applyAlignment="1">
      <alignment horizontal="center" vertical="center"/>
    </xf>
    <xf numFmtId="0" fontId="69" fillId="4" borderId="12" xfId="0" applyFont="1" applyFill="1" applyBorder="1" applyAlignment="1">
      <alignment horizontal="center" vertical="center"/>
    </xf>
    <xf numFmtId="0" fontId="70" fillId="7" borderId="13" xfId="0" applyFont="1" applyFill="1" applyBorder="1" applyAlignment="1">
      <alignment horizontal="center" vertical="center" wrapText="1"/>
    </xf>
    <xf numFmtId="0" fontId="71" fillId="10" borderId="13" xfId="0" applyFont="1" applyFill="1" applyBorder="1" applyAlignment="1">
      <alignment horizontal="center" vertical="center" wrapText="1"/>
    </xf>
    <xf numFmtId="168" fontId="72" fillId="10" borderId="13" xfId="0" applyNumberFormat="1" applyFont="1" applyFill="1" applyBorder="1" applyAlignment="1">
      <alignment horizontal="center" vertical="center"/>
    </xf>
    <xf numFmtId="165" fontId="68" fillId="4" borderId="14" xfId="0" applyNumberFormat="1" applyFont="1" applyFill="1" applyBorder="1" applyAlignment="1">
      <alignment horizontal="center" vertical="center"/>
    </xf>
    <xf numFmtId="165" fontId="73" fillId="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66" fontId="74" fillId="4" borderId="14" xfId="0" applyNumberFormat="1" applyFont="1" applyFill="1" applyBorder="1" applyAlignment="1">
      <alignment horizontal="center" vertical="center"/>
    </xf>
    <xf numFmtId="166" fontId="74" fillId="4" borderId="10" xfId="0" applyNumberFormat="1" applyFont="1" applyFill="1" applyBorder="1" applyAlignment="1">
      <alignment horizontal="center" vertical="center"/>
    </xf>
    <xf numFmtId="166" fontId="74" fillId="4" borderId="11" xfId="0" applyNumberFormat="1" applyFont="1" applyFill="1" applyBorder="1" applyAlignment="1">
      <alignment horizontal="center" vertical="center"/>
    </xf>
    <xf numFmtId="2" fontId="75" fillId="4" borderId="17" xfId="0" applyNumberFormat="1" applyFont="1" applyFill="1" applyBorder="1" applyAlignment="1">
      <alignment horizontal="center" vertical="center"/>
    </xf>
    <xf numFmtId="2" fontId="75" fillId="4" borderId="18" xfId="0" applyNumberFormat="1" applyFont="1" applyFill="1" applyBorder="1" applyAlignment="1">
      <alignment horizontal="center" vertical="center"/>
    </xf>
    <xf numFmtId="2" fontId="75" fillId="4" borderId="19" xfId="0" applyNumberFormat="1" applyFont="1" applyFill="1" applyBorder="1" applyAlignment="1">
      <alignment horizontal="center" vertical="center"/>
    </xf>
    <xf numFmtId="0" fontId="76" fillId="4" borderId="20" xfId="0" applyFont="1" applyFill="1" applyBorder="1" applyAlignment="1">
      <alignment horizontal="center" vertical="center"/>
    </xf>
    <xf numFmtId="166" fontId="77" fillId="4" borderId="21" xfId="0" applyNumberFormat="1" applyFont="1" applyFill="1" applyBorder="1" applyAlignment="1">
      <alignment horizontal="center" vertical="center"/>
    </xf>
    <xf numFmtId="0" fontId="78" fillId="4" borderId="12" xfId="0" applyFont="1" applyFill="1" applyBorder="1" applyAlignment="1">
      <alignment horizontal="center" vertical="center"/>
    </xf>
    <xf numFmtId="166" fontId="79" fillId="4" borderId="15" xfId="0" applyNumberFormat="1" applyFont="1" applyFill="1" applyBorder="1" applyAlignment="1">
      <alignment horizontal="center" vertical="center"/>
    </xf>
    <xf numFmtId="168" fontId="80" fillId="3" borderId="22" xfId="0" applyNumberFormat="1" applyFont="1" applyFill="1" applyBorder="1" applyAlignment="1">
      <alignment horizontal="center" vertical="center"/>
    </xf>
    <xf numFmtId="168" fontId="81" fillId="3" borderId="16" xfId="0" applyNumberFormat="1" applyFont="1" applyFill="1" applyBorder="1" applyAlignment="1">
      <alignment horizontal="center" vertical="center"/>
    </xf>
    <xf numFmtId="168" fontId="81" fillId="3" borderId="23" xfId="0" applyNumberFormat="1" applyFont="1" applyFill="1" applyBorder="1" applyAlignment="1">
      <alignment horizontal="center" vertical="center"/>
    </xf>
    <xf numFmtId="0" fontId="78" fillId="4" borderId="24" xfId="0" applyFont="1" applyFill="1" applyBorder="1" applyAlignment="1">
      <alignment horizontal="center" vertical="center"/>
    </xf>
    <xf numFmtId="1" fontId="79" fillId="4" borderId="25" xfId="0" applyNumberFormat="1" applyFont="1" applyFill="1" applyBorder="1" applyAlignment="1">
      <alignment horizontal="center" vertical="center"/>
    </xf>
    <xf numFmtId="1" fontId="74" fillId="4" borderId="26" xfId="0" applyNumberFormat="1" applyFont="1" applyFill="1" applyBorder="1" applyAlignment="1">
      <alignment horizontal="center" vertical="center"/>
    </xf>
    <xf numFmtId="1" fontId="74" fillId="4" borderId="27" xfId="0" applyNumberFormat="1" applyFont="1" applyFill="1" applyBorder="1" applyAlignment="1">
      <alignment horizontal="center" vertical="center"/>
    </xf>
    <xf numFmtId="1" fontId="74" fillId="4" borderId="28" xfId="0" applyNumberFormat="1" applyFont="1" applyFill="1" applyBorder="1" applyAlignment="1">
      <alignment horizontal="center" vertical="center"/>
    </xf>
    <xf numFmtId="0" fontId="8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83" fillId="0" borderId="30" xfId="0" applyFont="1" applyBorder="1" applyAlignment="1">
      <alignment horizontal="right" vertical="center"/>
    </xf>
    <xf numFmtId="0" fontId="83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84" fillId="3" borderId="32" xfId="0" applyFont="1" applyFill="1" applyBorder="1" applyAlignment="1">
      <alignment horizontal="center" vertical="center"/>
    </xf>
    <xf numFmtId="0" fontId="85" fillId="33" borderId="13" xfId="0" applyFont="1" applyFill="1" applyBorder="1" applyAlignment="1" applyProtection="1">
      <alignment horizontal="center" vertical="center"/>
      <protection locked="0"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86" fillId="33" borderId="34" xfId="0" applyFont="1" applyFill="1" applyBorder="1" applyAlignment="1" applyProtection="1">
      <alignment horizontal="center" vertical="center"/>
      <protection locked="0"/>
    </xf>
    <xf numFmtId="0" fontId="87" fillId="7" borderId="35" xfId="0" applyFont="1" applyFill="1" applyBorder="1" applyAlignment="1">
      <alignment horizontal="center" vertical="center"/>
    </xf>
    <xf numFmtId="0" fontId="87" fillId="7" borderId="36" xfId="0" applyFont="1" applyFill="1" applyBorder="1" applyAlignment="1">
      <alignment horizontal="center" vertical="center"/>
    </xf>
    <xf numFmtId="0" fontId="84" fillId="7" borderId="37" xfId="0" applyFont="1" applyFill="1" applyBorder="1" applyAlignment="1">
      <alignment horizontal="center" vertical="top"/>
    </xf>
    <xf numFmtId="0" fontId="84" fillId="7" borderId="38" xfId="0" applyFont="1" applyFill="1" applyBorder="1" applyAlignment="1">
      <alignment horizontal="center" vertical="top"/>
    </xf>
    <xf numFmtId="0" fontId="88" fillId="2" borderId="35" xfId="0" applyFont="1" applyFill="1" applyBorder="1" applyAlignment="1">
      <alignment horizontal="center" vertical="center"/>
    </xf>
    <xf numFmtId="0" fontId="88" fillId="2" borderId="36" xfId="0" applyFont="1" applyFill="1" applyBorder="1" applyAlignment="1">
      <alignment horizontal="center" vertical="center"/>
    </xf>
    <xf numFmtId="0" fontId="89" fillId="2" borderId="37" xfId="0" applyFont="1" applyFill="1" applyBorder="1" applyAlignment="1">
      <alignment horizontal="center" vertical="top"/>
    </xf>
    <xf numFmtId="0" fontId="89" fillId="2" borderId="39" xfId="0" applyFont="1" applyFill="1" applyBorder="1" applyAlignment="1">
      <alignment horizontal="center" vertical="top"/>
    </xf>
    <xf numFmtId="0" fontId="90" fillId="3" borderId="40" xfId="0" applyFont="1" applyFill="1" applyBorder="1" applyAlignment="1">
      <alignment horizontal="center" vertical="center" wrapText="1"/>
    </xf>
    <xf numFmtId="0" fontId="91" fillId="33" borderId="41" xfId="0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0" fontId="93" fillId="0" borderId="0" xfId="0" applyFont="1" applyAlignment="1">
      <alignment horizontal="center" vertical="center" wrapText="1"/>
    </xf>
    <xf numFmtId="0" fontId="68" fillId="7" borderId="42" xfId="0" applyFont="1" applyFill="1" applyBorder="1" applyAlignment="1">
      <alignment horizontal="center" vertical="center"/>
    </xf>
    <xf numFmtId="0" fontId="68" fillId="7" borderId="43" xfId="0" applyFont="1" applyFill="1" applyBorder="1" applyAlignment="1">
      <alignment horizontal="center" vertical="center"/>
    </xf>
    <xf numFmtId="0" fontId="68" fillId="2" borderId="42" xfId="0" applyFont="1" applyFill="1" applyBorder="1" applyAlignment="1">
      <alignment horizontal="center" vertical="center"/>
    </xf>
    <xf numFmtId="0" fontId="68" fillId="2" borderId="43" xfId="0" applyFont="1" applyFill="1" applyBorder="1" applyAlignment="1">
      <alignment horizontal="center" vertical="center"/>
    </xf>
    <xf numFmtId="0" fontId="68" fillId="7" borderId="44" xfId="0" applyFont="1" applyFill="1" applyBorder="1" applyAlignment="1">
      <alignment horizontal="center" vertical="center"/>
    </xf>
    <xf numFmtId="0" fontId="68" fillId="7" borderId="45" xfId="0" applyFont="1" applyFill="1" applyBorder="1" applyAlignment="1">
      <alignment horizontal="center" vertical="center"/>
    </xf>
    <xf numFmtId="0" fontId="68" fillId="2" borderId="44" xfId="0" applyFont="1" applyFill="1" applyBorder="1" applyAlignment="1">
      <alignment horizontal="center" vertical="center"/>
    </xf>
    <xf numFmtId="0" fontId="68" fillId="2" borderId="45" xfId="0" applyFont="1" applyFill="1" applyBorder="1" applyAlignment="1">
      <alignment horizontal="center" vertical="center"/>
    </xf>
    <xf numFmtId="0" fontId="94" fillId="4" borderId="46" xfId="0" applyFont="1" applyFill="1" applyBorder="1" applyAlignment="1">
      <alignment horizontal="center" vertical="center"/>
    </xf>
    <xf numFmtId="0" fontId="94" fillId="4" borderId="47" xfId="0" applyFont="1" applyFill="1" applyBorder="1" applyAlignment="1">
      <alignment horizontal="center" vertical="center"/>
    </xf>
    <xf numFmtId="0" fontId="68" fillId="7" borderId="48" xfId="0" applyFont="1" applyFill="1" applyBorder="1" applyAlignment="1">
      <alignment horizontal="center" vertical="center"/>
    </xf>
    <xf numFmtId="0" fontId="68" fillId="7" borderId="49" xfId="0" applyFont="1" applyFill="1" applyBorder="1" applyAlignment="1">
      <alignment horizontal="center" vertical="center"/>
    </xf>
    <xf numFmtId="0" fontId="68" fillId="2" borderId="48" xfId="0" applyFont="1" applyFill="1" applyBorder="1" applyAlignment="1">
      <alignment horizontal="center" vertical="center"/>
    </xf>
    <xf numFmtId="0" fontId="68" fillId="2" borderId="49" xfId="0" applyFont="1" applyFill="1" applyBorder="1" applyAlignment="1">
      <alignment horizontal="center" vertical="center"/>
    </xf>
    <xf numFmtId="0" fontId="94" fillId="4" borderId="50" xfId="0" applyFont="1" applyFill="1" applyBorder="1" applyAlignment="1">
      <alignment horizontal="center" vertical="center"/>
    </xf>
    <xf numFmtId="0" fontId="95" fillId="0" borderId="0" xfId="42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ktaria.ellink.ru/nektaria2/dop/collec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0.65625" style="0" customWidth="1"/>
    <col min="2" max="5" width="14.83203125" style="0" customWidth="1"/>
    <col min="6" max="6" width="19.16015625" style="0" customWidth="1"/>
    <col min="7" max="8" width="14" style="0" customWidth="1"/>
    <col min="9" max="9" width="5" style="0" customWidth="1"/>
    <col min="10" max="10" width="14.83203125" style="0" customWidth="1"/>
    <col min="11" max="11" width="12" style="0" customWidth="1"/>
    <col min="12" max="13" width="11.83203125" style="0" customWidth="1"/>
    <col min="14" max="14" width="13.83203125" style="0" customWidth="1"/>
    <col min="15" max="15" width="16.33203125" style="0" customWidth="1"/>
  </cols>
  <sheetData>
    <row r="1" spans="2:15" ht="58.5" customHeight="1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7.5" customHeight="1"/>
    <row r="3" spans="2:5" ht="31.5" customHeight="1">
      <c r="B3" s="6" t="s">
        <v>15</v>
      </c>
      <c r="C3" s="6" t="s">
        <v>11</v>
      </c>
      <c r="D3" s="6" t="s">
        <v>12</v>
      </c>
      <c r="E3" s="7" t="s">
        <v>13</v>
      </c>
    </row>
    <row r="4" spans="2:5" ht="24.75" customHeight="1">
      <c r="B4" s="36">
        <v>310</v>
      </c>
      <c r="C4" s="36">
        <v>0.005</v>
      </c>
      <c r="D4" s="36">
        <v>50</v>
      </c>
      <c r="E4" s="8">
        <f>1000000/(2*PI()*D4*(B4/C4))</f>
        <v>0.051340304223192045</v>
      </c>
    </row>
    <row r="5" spans="2:3" ht="21" customHeight="1" thickBot="1">
      <c r="B5" s="49" t="s">
        <v>19</v>
      </c>
      <c r="C5" s="1"/>
    </row>
    <row r="6" spans="2:15" ht="31.5" customHeight="1" thickBot="1">
      <c r="B6" s="30" t="s">
        <v>16</v>
      </c>
      <c r="C6" s="31"/>
      <c r="D6" s="31"/>
      <c r="E6" s="32" t="s">
        <v>10</v>
      </c>
      <c r="F6" s="33">
        <f>PI()</f>
        <v>3.141592653589793</v>
      </c>
      <c r="G6" s="34"/>
      <c r="H6" s="47" t="s">
        <v>18</v>
      </c>
      <c r="I6" s="2"/>
      <c r="J6" s="30" t="s">
        <v>17</v>
      </c>
      <c r="K6" s="31"/>
      <c r="L6" s="31"/>
      <c r="M6" s="31"/>
      <c r="N6" s="31"/>
      <c r="O6" s="34"/>
    </row>
    <row r="7" spans="2:15" ht="24" customHeight="1">
      <c r="B7" s="39" t="s">
        <v>0</v>
      </c>
      <c r="C7" s="40" t="s">
        <v>7</v>
      </c>
      <c r="D7" s="43" t="s">
        <v>1</v>
      </c>
      <c r="E7" s="44" t="s">
        <v>7</v>
      </c>
      <c r="F7" s="59" t="s">
        <v>2</v>
      </c>
      <c r="G7" s="65"/>
      <c r="H7" s="48">
        <v>310</v>
      </c>
      <c r="J7" s="39" t="s">
        <v>0</v>
      </c>
      <c r="K7" s="40" t="s">
        <v>7</v>
      </c>
      <c r="L7" s="43" t="s">
        <v>8</v>
      </c>
      <c r="M7" s="44" t="s">
        <v>7</v>
      </c>
      <c r="N7" s="59" t="s">
        <v>1</v>
      </c>
      <c r="O7" s="60"/>
    </row>
    <row r="8" spans="2:15" ht="21" customHeight="1" thickBot="1">
      <c r="B8" s="41" t="s">
        <v>3</v>
      </c>
      <c r="C8" s="42" t="s">
        <v>3</v>
      </c>
      <c r="D8" s="45" t="s">
        <v>4</v>
      </c>
      <c r="E8" s="46" t="s">
        <v>4</v>
      </c>
      <c r="F8" s="20" t="s">
        <v>5</v>
      </c>
      <c r="G8" s="18" t="s">
        <v>6</v>
      </c>
      <c r="H8" s="35" t="s">
        <v>14</v>
      </c>
      <c r="J8" s="41" t="s">
        <v>3</v>
      </c>
      <c r="K8" s="42" t="s">
        <v>3</v>
      </c>
      <c r="L8" s="45" t="s">
        <v>6</v>
      </c>
      <c r="M8" s="46" t="s">
        <v>6</v>
      </c>
      <c r="N8" s="5" t="s">
        <v>4</v>
      </c>
      <c r="O8" s="25" t="s">
        <v>9</v>
      </c>
    </row>
    <row r="9" spans="2:15" ht="17.25" customHeight="1" thickBot="1">
      <c r="B9" s="37">
        <v>50</v>
      </c>
      <c r="C9" s="38">
        <v>0</v>
      </c>
      <c r="D9" s="37">
        <v>0.047</v>
      </c>
      <c r="E9" s="38">
        <v>0.011</v>
      </c>
      <c r="F9" s="21">
        <f aca="true" t="shared" si="0" ref="F9:F32">1000000/(2*PI()*B9*D9)</f>
        <v>67725.50769867886</v>
      </c>
      <c r="G9" s="19">
        <f>F9/1000</f>
        <v>67.72550769867887</v>
      </c>
      <c r="H9" s="22">
        <f>$H$7/F9</f>
        <v>0.004577300496280329</v>
      </c>
      <c r="I9" s="11"/>
      <c r="J9" s="37">
        <v>50</v>
      </c>
      <c r="K9" s="38">
        <v>0</v>
      </c>
      <c r="L9" s="37">
        <v>1</v>
      </c>
      <c r="M9" s="38">
        <v>2</v>
      </c>
      <c r="N9" s="10">
        <f>1000/(2*PI()*J9*L9)</f>
        <v>3.1830988618379066</v>
      </c>
      <c r="O9" s="26">
        <f>N9*1000</f>
        <v>3183.0988618379065</v>
      </c>
    </row>
    <row r="10" spans="2:15" ht="17.25" customHeight="1">
      <c r="B10" s="61">
        <f>B9+$C$9</f>
        <v>50</v>
      </c>
      <c r="C10" s="62"/>
      <c r="D10" s="63">
        <f>D9+$E$9</f>
        <v>0.057999999999999996</v>
      </c>
      <c r="E10" s="64"/>
      <c r="F10" s="12">
        <f t="shared" si="0"/>
        <v>54881.014859274255</v>
      </c>
      <c r="G10" s="15">
        <f aca="true" t="shared" si="1" ref="G10:G32">F10/1000</f>
        <v>54.88101485927425</v>
      </c>
      <c r="H10" s="23">
        <f aca="true" t="shared" si="2" ref="H10:H32">$H$7/F10</f>
        <v>0.005648583591154448</v>
      </c>
      <c r="J10" s="61">
        <f>J9+$K$9</f>
        <v>50</v>
      </c>
      <c r="K10" s="62"/>
      <c r="L10" s="63">
        <f>L9+$M$9</f>
        <v>3</v>
      </c>
      <c r="M10" s="64"/>
      <c r="N10" s="9">
        <f aca="true" t="shared" si="3" ref="N10:N32">1000/(2*PI()*J10*L10)</f>
        <v>1.0610329539459689</v>
      </c>
      <c r="O10" s="27">
        <f aca="true" t="shared" si="4" ref="O10:O32">N10*1000</f>
        <v>1061.0329539459688</v>
      </c>
    </row>
    <row r="11" spans="2:15" ht="17.25" customHeight="1">
      <c r="B11" s="55">
        <f aca="true" t="shared" si="5" ref="B11:B32">B10+$C$9</f>
        <v>50</v>
      </c>
      <c r="C11" s="56"/>
      <c r="D11" s="57">
        <f aca="true" t="shared" si="6" ref="D11:D32">D10+$E$9</f>
        <v>0.06899999999999999</v>
      </c>
      <c r="E11" s="58"/>
      <c r="F11" s="13">
        <f t="shared" si="0"/>
        <v>46131.86756286822</v>
      </c>
      <c r="G11" s="16">
        <f t="shared" si="1"/>
        <v>46.131867562868216</v>
      </c>
      <c r="H11" s="23">
        <f t="shared" si="2"/>
        <v>0.006719866686028567</v>
      </c>
      <c r="J11" s="55">
        <f aca="true" t="shared" si="7" ref="J11:J32">J10+$K$9</f>
        <v>50</v>
      </c>
      <c r="K11" s="56"/>
      <c r="L11" s="57">
        <f aca="true" t="shared" si="8" ref="L11:L32">L10+$M$9</f>
        <v>5</v>
      </c>
      <c r="M11" s="58"/>
      <c r="N11" s="3">
        <f t="shared" si="3"/>
        <v>0.6366197723675813</v>
      </c>
      <c r="O11" s="28">
        <f t="shared" si="4"/>
        <v>636.6197723675813</v>
      </c>
    </row>
    <row r="12" spans="2:15" ht="17.25" customHeight="1">
      <c r="B12" s="55">
        <f t="shared" si="5"/>
        <v>50</v>
      </c>
      <c r="C12" s="56"/>
      <c r="D12" s="57">
        <f t="shared" si="6"/>
        <v>0.07999999999999999</v>
      </c>
      <c r="E12" s="58"/>
      <c r="F12" s="13">
        <f t="shared" si="0"/>
        <v>39788.73577297384</v>
      </c>
      <c r="G12" s="16">
        <f t="shared" si="1"/>
        <v>39.788735772973844</v>
      </c>
      <c r="H12" s="23">
        <f t="shared" si="2"/>
        <v>0.007791149780902685</v>
      </c>
      <c r="J12" s="55">
        <f t="shared" si="7"/>
        <v>50</v>
      </c>
      <c r="K12" s="56"/>
      <c r="L12" s="57">
        <f t="shared" si="8"/>
        <v>7</v>
      </c>
      <c r="M12" s="58"/>
      <c r="N12" s="3">
        <f t="shared" si="3"/>
        <v>0.45472840883398663</v>
      </c>
      <c r="O12" s="28">
        <f t="shared" si="4"/>
        <v>454.72840883398663</v>
      </c>
    </row>
    <row r="13" spans="2:15" ht="17.25" customHeight="1">
      <c r="B13" s="55">
        <f t="shared" si="5"/>
        <v>50</v>
      </c>
      <c r="C13" s="56"/>
      <c r="D13" s="57">
        <f t="shared" si="6"/>
        <v>0.09099999999999998</v>
      </c>
      <c r="E13" s="58"/>
      <c r="F13" s="13">
        <f t="shared" si="0"/>
        <v>34979.108371845134</v>
      </c>
      <c r="G13" s="16">
        <f t="shared" si="1"/>
        <v>34.979108371845136</v>
      </c>
      <c r="H13" s="23">
        <f t="shared" si="2"/>
        <v>0.008862432875776805</v>
      </c>
      <c r="J13" s="55">
        <f t="shared" si="7"/>
        <v>50</v>
      </c>
      <c r="K13" s="56"/>
      <c r="L13" s="57">
        <f t="shared" si="8"/>
        <v>9</v>
      </c>
      <c r="M13" s="58"/>
      <c r="N13" s="3">
        <f t="shared" si="3"/>
        <v>0.35367765131532297</v>
      </c>
      <c r="O13" s="28">
        <f t="shared" si="4"/>
        <v>353.677651315323</v>
      </c>
    </row>
    <row r="14" spans="2:15" ht="17.25" customHeight="1">
      <c r="B14" s="55">
        <f t="shared" si="5"/>
        <v>50</v>
      </c>
      <c r="C14" s="56"/>
      <c r="D14" s="57">
        <f t="shared" si="6"/>
        <v>0.10199999999999998</v>
      </c>
      <c r="E14" s="58"/>
      <c r="F14" s="13">
        <f t="shared" si="0"/>
        <v>31206.85158664615</v>
      </c>
      <c r="G14" s="16">
        <f t="shared" si="1"/>
        <v>31.20685158664615</v>
      </c>
      <c r="H14" s="23">
        <f t="shared" si="2"/>
        <v>0.009933715970650925</v>
      </c>
      <c r="J14" s="55">
        <f t="shared" si="7"/>
        <v>50</v>
      </c>
      <c r="K14" s="56"/>
      <c r="L14" s="57">
        <f t="shared" si="8"/>
        <v>11</v>
      </c>
      <c r="M14" s="58"/>
      <c r="N14" s="3">
        <f t="shared" si="3"/>
        <v>0.2893726238034461</v>
      </c>
      <c r="O14" s="28">
        <f t="shared" si="4"/>
        <v>289.37262380344606</v>
      </c>
    </row>
    <row r="15" spans="2:15" ht="17.25" customHeight="1">
      <c r="B15" s="55">
        <f t="shared" si="5"/>
        <v>50</v>
      </c>
      <c r="C15" s="56"/>
      <c r="D15" s="57">
        <f t="shared" si="6"/>
        <v>0.11299999999999998</v>
      </c>
      <c r="E15" s="58"/>
      <c r="F15" s="13">
        <f t="shared" si="0"/>
        <v>28169.01647644166</v>
      </c>
      <c r="G15" s="16">
        <f t="shared" si="1"/>
        <v>28.16901647644166</v>
      </c>
      <c r="H15" s="23">
        <f t="shared" si="2"/>
        <v>0.011004999065525043</v>
      </c>
      <c r="J15" s="55">
        <f t="shared" si="7"/>
        <v>50</v>
      </c>
      <c r="K15" s="56"/>
      <c r="L15" s="57">
        <f t="shared" si="8"/>
        <v>13</v>
      </c>
      <c r="M15" s="58"/>
      <c r="N15" s="3">
        <f t="shared" si="3"/>
        <v>0.2448537586029159</v>
      </c>
      <c r="O15" s="28">
        <f t="shared" si="4"/>
        <v>244.8537586029159</v>
      </c>
    </row>
    <row r="16" spans="2:15" ht="17.25" customHeight="1">
      <c r="B16" s="55">
        <f t="shared" si="5"/>
        <v>50</v>
      </c>
      <c r="C16" s="56"/>
      <c r="D16" s="57">
        <f t="shared" si="6"/>
        <v>0.12399999999999997</v>
      </c>
      <c r="E16" s="58"/>
      <c r="F16" s="13">
        <f t="shared" si="0"/>
        <v>25670.152111596028</v>
      </c>
      <c r="G16" s="16">
        <f t="shared" si="1"/>
        <v>25.67015211159603</v>
      </c>
      <c r="H16" s="23">
        <f t="shared" si="2"/>
        <v>0.012076282160399162</v>
      </c>
      <c r="J16" s="55">
        <f t="shared" si="7"/>
        <v>50</v>
      </c>
      <c r="K16" s="56"/>
      <c r="L16" s="57">
        <f t="shared" si="8"/>
        <v>15</v>
      </c>
      <c r="M16" s="58"/>
      <c r="N16" s="3">
        <f t="shared" si="3"/>
        <v>0.2122065907891938</v>
      </c>
      <c r="O16" s="28">
        <f t="shared" si="4"/>
        <v>212.2065907891938</v>
      </c>
    </row>
    <row r="17" spans="2:15" ht="17.25" customHeight="1">
      <c r="B17" s="55">
        <f t="shared" si="5"/>
        <v>50</v>
      </c>
      <c r="C17" s="56"/>
      <c r="D17" s="57">
        <f t="shared" si="6"/>
        <v>0.13499999999999998</v>
      </c>
      <c r="E17" s="58"/>
      <c r="F17" s="13">
        <f t="shared" si="0"/>
        <v>23578.5100876882</v>
      </c>
      <c r="G17" s="16">
        <f t="shared" si="1"/>
        <v>23.578510087688198</v>
      </c>
      <c r="H17" s="23">
        <f t="shared" si="2"/>
        <v>0.013147565255273283</v>
      </c>
      <c r="J17" s="55">
        <f t="shared" si="7"/>
        <v>50</v>
      </c>
      <c r="K17" s="56"/>
      <c r="L17" s="57">
        <f t="shared" si="8"/>
        <v>17</v>
      </c>
      <c r="M17" s="58"/>
      <c r="N17" s="3">
        <f t="shared" si="3"/>
        <v>0.18724110951987685</v>
      </c>
      <c r="O17" s="28">
        <f t="shared" si="4"/>
        <v>187.24110951987686</v>
      </c>
    </row>
    <row r="18" spans="2:15" ht="17.25" customHeight="1">
      <c r="B18" s="55">
        <f t="shared" si="5"/>
        <v>50</v>
      </c>
      <c r="C18" s="56"/>
      <c r="D18" s="57">
        <f t="shared" si="6"/>
        <v>0.146</v>
      </c>
      <c r="E18" s="58"/>
      <c r="F18" s="13">
        <f t="shared" si="0"/>
        <v>21802.046998889775</v>
      </c>
      <c r="G18" s="16">
        <f t="shared" si="1"/>
        <v>21.802046998889775</v>
      </c>
      <c r="H18" s="23">
        <f t="shared" si="2"/>
        <v>0.014218848350147402</v>
      </c>
      <c r="J18" s="55">
        <f t="shared" si="7"/>
        <v>50</v>
      </c>
      <c r="K18" s="56"/>
      <c r="L18" s="57">
        <f t="shared" si="8"/>
        <v>19</v>
      </c>
      <c r="M18" s="58"/>
      <c r="N18" s="3">
        <f t="shared" si="3"/>
        <v>0.16753151904410035</v>
      </c>
      <c r="O18" s="28">
        <f t="shared" si="4"/>
        <v>167.53151904410035</v>
      </c>
    </row>
    <row r="19" spans="2:15" ht="17.25" customHeight="1">
      <c r="B19" s="55">
        <f t="shared" si="5"/>
        <v>50</v>
      </c>
      <c r="C19" s="56"/>
      <c r="D19" s="57">
        <f t="shared" si="6"/>
        <v>0.157</v>
      </c>
      <c r="E19" s="58"/>
      <c r="F19" s="13">
        <f t="shared" si="0"/>
        <v>20274.515043553547</v>
      </c>
      <c r="G19" s="16">
        <f t="shared" si="1"/>
        <v>20.274515043553546</v>
      </c>
      <c r="H19" s="23">
        <f t="shared" si="2"/>
        <v>0.015290131445021523</v>
      </c>
      <c r="J19" s="55">
        <f t="shared" si="7"/>
        <v>50</v>
      </c>
      <c r="K19" s="56"/>
      <c r="L19" s="57">
        <f t="shared" si="8"/>
        <v>21</v>
      </c>
      <c r="M19" s="58"/>
      <c r="N19" s="3">
        <f t="shared" si="3"/>
        <v>0.15157613627799557</v>
      </c>
      <c r="O19" s="28">
        <f t="shared" si="4"/>
        <v>151.57613627799557</v>
      </c>
    </row>
    <row r="20" spans="2:15" ht="17.25" customHeight="1">
      <c r="B20" s="55">
        <f t="shared" si="5"/>
        <v>50</v>
      </c>
      <c r="C20" s="56"/>
      <c r="D20" s="57">
        <f t="shared" si="6"/>
        <v>0.168</v>
      </c>
      <c r="E20" s="58"/>
      <c r="F20" s="13">
        <f t="shared" si="0"/>
        <v>18947.017034749442</v>
      </c>
      <c r="G20" s="16">
        <f t="shared" si="1"/>
        <v>18.947017034749443</v>
      </c>
      <c r="H20" s="23">
        <f t="shared" si="2"/>
        <v>0.016361414539895647</v>
      </c>
      <c r="J20" s="55">
        <f t="shared" si="7"/>
        <v>50</v>
      </c>
      <c r="K20" s="56"/>
      <c r="L20" s="57">
        <f t="shared" si="8"/>
        <v>23</v>
      </c>
      <c r="M20" s="58"/>
      <c r="N20" s="3">
        <f t="shared" si="3"/>
        <v>0.13839560268860462</v>
      </c>
      <c r="O20" s="28">
        <f t="shared" si="4"/>
        <v>138.3956026886046</v>
      </c>
    </row>
    <row r="21" spans="2:15" ht="17.25" customHeight="1">
      <c r="B21" s="55">
        <f t="shared" si="5"/>
        <v>50</v>
      </c>
      <c r="C21" s="56"/>
      <c r="D21" s="57">
        <f t="shared" si="6"/>
        <v>0.17900000000000002</v>
      </c>
      <c r="E21" s="58"/>
      <c r="F21" s="13">
        <f t="shared" si="0"/>
        <v>17782.675205798358</v>
      </c>
      <c r="G21" s="16">
        <f t="shared" si="1"/>
        <v>17.78267520579836</v>
      </c>
      <c r="H21" s="23">
        <f t="shared" si="2"/>
        <v>0.017432697634769765</v>
      </c>
      <c r="J21" s="55">
        <f t="shared" si="7"/>
        <v>50</v>
      </c>
      <c r="K21" s="56"/>
      <c r="L21" s="57">
        <f t="shared" si="8"/>
        <v>25</v>
      </c>
      <c r="M21" s="58"/>
      <c r="N21" s="3">
        <f t="shared" si="3"/>
        <v>0.12732395447351627</v>
      </c>
      <c r="O21" s="28">
        <f t="shared" si="4"/>
        <v>127.32395447351627</v>
      </c>
    </row>
    <row r="22" spans="2:15" ht="17.25" customHeight="1">
      <c r="B22" s="55">
        <f t="shared" si="5"/>
        <v>50</v>
      </c>
      <c r="C22" s="56"/>
      <c r="D22" s="57">
        <f t="shared" si="6"/>
        <v>0.19000000000000003</v>
      </c>
      <c r="E22" s="58"/>
      <c r="F22" s="13">
        <f t="shared" si="0"/>
        <v>16753.15190441003</v>
      </c>
      <c r="G22" s="16">
        <f t="shared" si="1"/>
        <v>16.753151904410032</v>
      </c>
      <c r="H22" s="23">
        <f t="shared" si="2"/>
        <v>0.018503980729643887</v>
      </c>
      <c r="J22" s="55">
        <f t="shared" si="7"/>
        <v>50</v>
      </c>
      <c r="K22" s="56"/>
      <c r="L22" s="57">
        <f t="shared" si="8"/>
        <v>27</v>
      </c>
      <c r="M22" s="58"/>
      <c r="N22" s="3">
        <f t="shared" si="3"/>
        <v>0.11789255043844098</v>
      </c>
      <c r="O22" s="28">
        <f t="shared" si="4"/>
        <v>117.89255043844098</v>
      </c>
    </row>
    <row r="23" spans="2:15" ht="17.25" customHeight="1">
      <c r="B23" s="55">
        <f t="shared" si="5"/>
        <v>50</v>
      </c>
      <c r="C23" s="56"/>
      <c r="D23" s="57">
        <f t="shared" si="6"/>
        <v>0.20100000000000004</v>
      </c>
      <c r="E23" s="58"/>
      <c r="F23" s="13">
        <f t="shared" si="0"/>
        <v>15836.312745462219</v>
      </c>
      <c r="G23" s="16">
        <f t="shared" si="1"/>
        <v>15.83631274546222</v>
      </c>
      <c r="H23" s="23">
        <f t="shared" si="2"/>
        <v>0.019575263824518005</v>
      </c>
      <c r="J23" s="55">
        <f t="shared" si="7"/>
        <v>50</v>
      </c>
      <c r="K23" s="56"/>
      <c r="L23" s="57">
        <f t="shared" si="8"/>
        <v>29</v>
      </c>
      <c r="M23" s="58"/>
      <c r="N23" s="3">
        <f t="shared" si="3"/>
        <v>0.10976202971854852</v>
      </c>
      <c r="O23" s="28">
        <f t="shared" si="4"/>
        <v>109.76202971854852</v>
      </c>
    </row>
    <row r="24" spans="2:15" ht="17.25" customHeight="1">
      <c r="B24" s="55">
        <f t="shared" si="5"/>
        <v>50</v>
      </c>
      <c r="C24" s="56"/>
      <c r="D24" s="57">
        <f t="shared" si="6"/>
        <v>0.21200000000000005</v>
      </c>
      <c r="E24" s="58"/>
      <c r="F24" s="13">
        <f t="shared" si="0"/>
        <v>15014.617272820311</v>
      </c>
      <c r="G24" s="16">
        <f t="shared" si="1"/>
        <v>15.014617272820312</v>
      </c>
      <c r="H24" s="23">
        <f t="shared" si="2"/>
        <v>0.020646546919392127</v>
      </c>
      <c r="J24" s="55">
        <f t="shared" si="7"/>
        <v>50</v>
      </c>
      <c r="K24" s="56"/>
      <c r="L24" s="57">
        <f t="shared" si="8"/>
        <v>31</v>
      </c>
      <c r="M24" s="58"/>
      <c r="N24" s="3">
        <f t="shared" si="3"/>
        <v>0.10268060844638409</v>
      </c>
      <c r="O24" s="28">
        <f t="shared" si="4"/>
        <v>102.68060844638408</v>
      </c>
    </row>
    <row r="25" spans="2:15" ht="17.25" customHeight="1">
      <c r="B25" s="55">
        <f t="shared" si="5"/>
        <v>50</v>
      </c>
      <c r="C25" s="56"/>
      <c r="D25" s="57">
        <f t="shared" si="6"/>
        <v>0.22300000000000006</v>
      </c>
      <c r="E25" s="58"/>
      <c r="F25" s="13">
        <f t="shared" si="0"/>
        <v>14273.98592752424</v>
      </c>
      <c r="G25" s="16">
        <f t="shared" si="1"/>
        <v>14.27398592752424</v>
      </c>
      <c r="H25" s="23">
        <f t="shared" si="2"/>
        <v>0.02171783001426625</v>
      </c>
      <c r="J25" s="55">
        <f t="shared" si="7"/>
        <v>50</v>
      </c>
      <c r="K25" s="56"/>
      <c r="L25" s="57">
        <f t="shared" si="8"/>
        <v>33</v>
      </c>
      <c r="M25" s="58"/>
      <c r="N25" s="3">
        <f t="shared" si="3"/>
        <v>0.09645754126781535</v>
      </c>
      <c r="O25" s="28">
        <f t="shared" si="4"/>
        <v>96.45754126781534</v>
      </c>
    </row>
    <row r="26" spans="2:15" ht="17.25" customHeight="1">
      <c r="B26" s="55">
        <f t="shared" si="5"/>
        <v>50</v>
      </c>
      <c r="C26" s="56"/>
      <c r="D26" s="57">
        <f t="shared" si="6"/>
        <v>0.23400000000000007</v>
      </c>
      <c r="E26" s="58"/>
      <c r="F26" s="13">
        <f t="shared" si="0"/>
        <v>13602.986589050877</v>
      </c>
      <c r="G26" s="16">
        <f t="shared" si="1"/>
        <v>13.602986589050877</v>
      </c>
      <c r="H26" s="23">
        <f t="shared" si="2"/>
        <v>0.02278911310914037</v>
      </c>
      <c r="J26" s="55">
        <f t="shared" si="7"/>
        <v>50</v>
      </c>
      <c r="K26" s="56"/>
      <c r="L26" s="57">
        <f t="shared" si="8"/>
        <v>35</v>
      </c>
      <c r="M26" s="58"/>
      <c r="N26" s="3">
        <f t="shared" si="3"/>
        <v>0.09094568176679732</v>
      </c>
      <c r="O26" s="28">
        <f t="shared" si="4"/>
        <v>90.94568176679732</v>
      </c>
    </row>
    <row r="27" spans="2:15" ht="17.25" customHeight="1">
      <c r="B27" s="55">
        <f t="shared" si="5"/>
        <v>50</v>
      </c>
      <c r="C27" s="56"/>
      <c r="D27" s="57">
        <f t="shared" si="6"/>
        <v>0.24500000000000008</v>
      </c>
      <c r="E27" s="58"/>
      <c r="F27" s="13">
        <f t="shared" si="0"/>
        <v>12992.240252399615</v>
      </c>
      <c r="G27" s="16">
        <f t="shared" si="1"/>
        <v>12.992240252399615</v>
      </c>
      <c r="H27" s="23">
        <f t="shared" si="2"/>
        <v>0.02386039620401449</v>
      </c>
      <c r="J27" s="55">
        <f t="shared" si="7"/>
        <v>50</v>
      </c>
      <c r="K27" s="56"/>
      <c r="L27" s="57">
        <f t="shared" si="8"/>
        <v>37</v>
      </c>
      <c r="M27" s="58"/>
      <c r="N27" s="3">
        <f t="shared" si="3"/>
        <v>0.08602969896859207</v>
      </c>
      <c r="O27" s="28">
        <f t="shared" si="4"/>
        <v>86.02969896859207</v>
      </c>
    </row>
    <row r="28" spans="2:15" ht="17.25" customHeight="1">
      <c r="B28" s="55">
        <f t="shared" si="5"/>
        <v>50</v>
      </c>
      <c r="C28" s="56"/>
      <c r="D28" s="57">
        <f t="shared" si="6"/>
        <v>0.25600000000000006</v>
      </c>
      <c r="E28" s="58"/>
      <c r="F28" s="13">
        <f t="shared" si="0"/>
        <v>12433.97992905432</v>
      </c>
      <c r="G28" s="16">
        <f t="shared" si="1"/>
        <v>12.43397992905432</v>
      </c>
      <c r="H28" s="23">
        <f t="shared" si="2"/>
        <v>0.024931679298888607</v>
      </c>
      <c r="J28" s="55">
        <f t="shared" si="7"/>
        <v>50</v>
      </c>
      <c r="K28" s="56"/>
      <c r="L28" s="57">
        <f t="shared" si="8"/>
        <v>39</v>
      </c>
      <c r="M28" s="58"/>
      <c r="N28" s="3">
        <f t="shared" si="3"/>
        <v>0.0816179195343053</v>
      </c>
      <c r="O28" s="28">
        <f t="shared" si="4"/>
        <v>81.6179195343053</v>
      </c>
    </row>
    <row r="29" spans="2:15" ht="17.25" customHeight="1">
      <c r="B29" s="55">
        <f t="shared" si="5"/>
        <v>50</v>
      </c>
      <c r="C29" s="56"/>
      <c r="D29" s="57">
        <f t="shared" si="6"/>
        <v>0.26700000000000007</v>
      </c>
      <c r="E29" s="58"/>
      <c r="F29" s="13">
        <f t="shared" si="0"/>
        <v>11921.71858366257</v>
      </c>
      <c r="G29" s="16">
        <f t="shared" si="1"/>
        <v>11.921718583662571</v>
      </c>
      <c r="H29" s="23">
        <f t="shared" si="2"/>
        <v>0.02600296239376272</v>
      </c>
      <c r="J29" s="55">
        <f t="shared" si="7"/>
        <v>50</v>
      </c>
      <c r="K29" s="56"/>
      <c r="L29" s="57">
        <f t="shared" si="8"/>
        <v>41</v>
      </c>
      <c r="M29" s="58"/>
      <c r="N29" s="3">
        <f t="shared" si="3"/>
        <v>0.0776365576058026</v>
      </c>
      <c r="O29" s="28">
        <f t="shared" si="4"/>
        <v>77.6365576058026</v>
      </c>
    </row>
    <row r="30" spans="2:15" ht="17.25" customHeight="1">
      <c r="B30" s="55">
        <f t="shared" si="5"/>
        <v>50</v>
      </c>
      <c r="C30" s="56"/>
      <c r="D30" s="57">
        <f t="shared" si="6"/>
        <v>0.2780000000000001</v>
      </c>
      <c r="E30" s="58"/>
      <c r="F30" s="13">
        <f t="shared" si="0"/>
        <v>11449.995905891748</v>
      </c>
      <c r="G30" s="16">
        <f t="shared" si="1"/>
        <v>11.449995905891749</v>
      </c>
      <c r="H30" s="23">
        <f t="shared" si="2"/>
        <v>0.027074245488636843</v>
      </c>
      <c r="J30" s="55">
        <f t="shared" si="7"/>
        <v>50</v>
      </c>
      <c r="K30" s="56"/>
      <c r="L30" s="57">
        <f t="shared" si="8"/>
        <v>43</v>
      </c>
      <c r="M30" s="58"/>
      <c r="N30" s="3">
        <f t="shared" si="3"/>
        <v>0.07402555492646296</v>
      </c>
      <c r="O30" s="28">
        <f t="shared" si="4"/>
        <v>74.02555492646296</v>
      </c>
    </row>
    <row r="31" spans="2:15" ht="17.25" customHeight="1">
      <c r="B31" s="55">
        <f t="shared" si="5"/>
        <v>50</v>
      </c>
      <c r="C31" s="56"/>
      <c r="D31" s="57">
        <f t="shared" si="6"/>
        <v>0.2890000000000001</v>
      </c>
      <c r="E31" s="58"/>
      <c r="F31" s="13">
        <f t="shared" si="0"/>
        <v>11014.18291293393</v>
      </c>
      <c r="G31" s="16">
        <f t="shared" si="1"/>
        <v>11.01418291293393</v>
      </c>
      <c r="H31" s="23">
        <f t="shared" si="2"/>
        <v>0.028145528583510968</v>
      </c>
      <c r="J31" s="55">
        <f t="shared" si="7"/>
        <v>50</v>
      </c>
      <c r="K31" s="56"/>
      <c r="L31" s="57">
        <f t="shared" si="8"/>
        <v>45</v>
      </c>
      <c r="M31" s="58"/>
      <c r="N31" s="3">
        <f t="shared" si="3"/>
        <v>0.07073553026306459</v>
      </c>
      <c r="O31" s="28">
        <f t="shared" si="4"/>
        <v>70.73553026306459</v>
      </c>
    </row>
    <row r="32" spans="2:15" ht="17.25" customHeight="1" thickBot="1">
      <c r="B32" s="51">
        <f t="shared" si="5"/>
        <v>50</v>
      </c>
      <c r="C32" s="52"/>
      <c r="D32" s="53">
        <f t="shared" si="6"/>
        <v>0.3000000000000001</v>
      </c>
      <c r="E32" s="54"/>
      <c r="F32" s="14">
        <f t="shared" si="0"/>
        <v>10610.329539459686</v>
      </c>
      <c r="G32" s="17">
        <f t="shared" si="1"/>
        <v>10.610329539459686</v>
      </c>
      <c r="H32" s="24">
        <f t="shared" si="2"/>
        <v>0.029216811678385086</v>
      </c>
      <c r="J32" s="51">
        <f t="shared" si="7"/>
        <v>50</v>
      </c>
      <c r="K32" s="52"/>
      <c r="L32" s="53">
        <f t="shared" si="8"/>
        <v>47</v>
      </c>
      <c r="M32" s="54"/>
      <c r="N32" s="4">
        <f t="shared" si="3"/>
        <v>0.06772550769867887</v>
      </c>
      <c r="O32" s="29">
        <f t="shared" si="4"/>
        <v>67.72550769867887</v>
      </c>
    </row>
    <row r="35" ht="27" customHeight="1">
      <c r="B35" s="66" t="s">
        <v>21</v>
      </c>
    </row>
  </sheetData>
  <sheetProtection sheet="1" selectLockedCells="1"/>
  <mergeCells count="95">
    <mergeCell ref="F7:G7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N7:O7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L25:M25"/>
    <mergeCell ref="J20:K20"/>
    <mergeCell ref="L20:M20"/>
    <mergeCell ref="J21:K21"/>
    <mergeCell ref="L21:M21"/>
    <mergeCell ref="J22:K22"/>
    <mergeCell ref="L22:M22"/>
    <mergeCell ref="L26:M26"/>
    <mergeCell ref="J27:K27"/>
    <mergeCell ref="L27:M27"/>
    <mergeCell ref="J28:K28"/>
    <mergeCell ref="L28:M28"/>
    <mergeCell ref="J23:K23"/>
    <mergeCell ref="L23:M23"/>
    <mergeCell ref="J24:K24"/>
    <mergeCell ref="L24:M24"/>
    <mergeCell ref="J25:K25"/>
    <mergeCell ref="B1:O1"/>
    <mergeCell ref="J32:K32"/>
    <mergeCell ref="L32:M32"/>
    <mergeCell ref="J29:K29"/>
    <mergeCell ref="L29:M29"/>
    <mergeCell ref="J30:K30"/>
    <mergeCell ref="L30:M30"/>
    <mergeCell ref="J31:K31"/>
    <mergeCell ref="L31:M31"/>
    <mergeCell ref="J26:K26"/>
  </mergeCells>
  <hyperlinks>
    <hyperlink ref="B35" r:id="rId1" display="ГАЛЕРЕЯ МЫСЛИ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Легкая автоматическая форма рассчета емкости-сопротивления конденсатора по переменному току</dc:title>
  <dc:subject>Рассчет емкости конденсатора</dc:subject>
  <dc:creator>Light</dc:creator>
  <cp:keywords>Конденсатор емкость рассчет автоматически сопротивление напряжение ток частота</cp:keywords>
  <dc:description/>
  <cp:lastModifiedBy>Idealizing</cp:lastModifiedBy>
  <dcterms:created xsi:type="dcterms:W3CDTF">2010-09-12T09:58:53Z</dcterms:created>
  <dcterms:modified xsi:type="dcterms:W3CDTF">2010-09-13T00:30:11Z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